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G:\SA\Excel Mudah\Tutorial\PivotTable\"/>
    </mc:Choice>
  </mc:AlternateContent>
  <xr:revisionPtr revIDLastSave="0" documentId="13_ncr:1_{300781FA-585E-4DCF-A3D6-3E9714DD1EA9}" xr6:coauthVersionLast="45" xr6:coauthVersionMax="45" xr10:uidLastSave="{00000000-0000-0000-0000-000000000000}"/>
  <bookViews>
    <workbookView xWindow="-120" yWindow="-120" windowWidth="29040" windowHeight="16440" xr2:uid="{00000000-000D-0000-FFFF-FFFF00000000}"/>
  </bookViews>
  <sheets>
    <sheet name="PivotTable" sheetId="4" r:id="rId1"/>
    <sheet name="BaseData" sheetId="1" r:id="rId2"/>
    <sheet name="Version" sheetId="5" r:id="rId3"/>
  </sheets>
  <calcPr calcId="191029" concurrentCalc="0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8" i="4" l="1"/>
  <c r="M9" i="4"/>
  <c r="M10" i="4"/>
  <c r="M7" i="4"/>
  <c r="J10" i="4"/>
  <c r="J8" i="4"/>
  <c r="J9" i="4"/>
  <c r="J7" i="4"/>
  <c r="J21" i="4"/>
  <c r="H21" i="4"/>
  <c r="H20" i="4"/>
  <c r="H19" i="4"/>
  <c r="H18" i="4"/>
  <c r="J18" i="4"/>
  <c r="J20" i="4"/>
  <c r="J19" i="4"/>
  <c r="J17" i="4"/>
  <c r="H17" i="4"/>
  <c r="B11" i="5"/>
</calcChain>
</file>

<file path=xl/sharedStrings.xml><?xml version="1.0" encoding="utf-8"?>
<sst xmlns="http://schemas.openxmlformats.org/spreadsheetml/2006/main" count="176" uniqueCount="56">
  <si>
    <t>Tanggal</t>
  </si>
  <si>
    <t>Product</t>
  </si>
  <si>
    <t>Quantity</t>
  </si>
  <si>
    <t>Harga</t>
  </si>
  <si>
    <t>Sales</t>
  </si>
  <si>
    <t>Kartini</t>
  </si>
  <si>
    <t>Pensil</t>
  </si>
  <si>
    <t>Buku Tulis</t>
  </si>
  <si>
    <t>Penggaris</t>
  </si>
  <si>
    <t>Utami</t>
  </si>
  <si>
    <t>Aulia</t>
  </si>
  <si>
    <t>Grand Total</t>
  </si>
  <si>
    <t>Jan</t>
  </si>
  <si>
    <t>Feb</t>
  </si>
  <si>
    <t>Mar</t>
  </si>
  <si>
    <t>Apr</t>
  </si>
  <si>
    <t>Mei</t>
  </si>
  <si>
    <t>Jun</t>
  </si>
  <si>
    <t>Jul</t>
  </si>
  <si>
    <t>Agu</t>
  </si>
  <si>
    <t>Sep</t>
  </si>
  <si>
    <t>Okt</t>
  </si>
  <si>
    <t>Nov</t>
  </si>
  <si>
    <t>Des</t>
  </si>
  <si>
    <t>Penjualan</t>
  </si>
  <si>
    <t>Sum of Penjualan</t>
  </si>
  <si>
    <t>Excel Mudah</t>
  </si>
  <si>
    <t>Ya, menggunakan excel sangatlah mudah dan sangat menyenangkan. Anda bisa belajar excel disini dan Anda dapat menemukan solusi permasalahan Anda. Silahkan kunjungi setiap modul yang telah kami berikan. Selamat menikmati.</t>
  </si>
  <si>
    <t>Name</t>
  </si>
  <si>
    <t>Created by</t>
  </si>
  <si>
    <t>Syamsul Arham</t>
  </si>
  <si>
    <t>Created Date</t>
  </si>
  <si>
    <t>Version</t>
  </si>
  <si>
    <t>Update Version</t>
  </si>
  <si>
    <t>Website</t>
  </si>
  <si>
    <t>Email</t>
  </si>
  <si>
    <t>syamsul.arham@excelmudah.com</t>
  </si>
  <si>
    <t>Whatsapp</t>
  </si>
  <si>
    <t>Facebook</t>
  </si>
  <si>
    <t>Instagram</t>
  </si>
  <si>
    <t>Tutorial - PivotTable.xlsx</t>
  </si>
  <si>
    <t>Jan Total</t>
  </si>
  <si>
    <t>Feb Total</t>
  </si>
  <si>
    <t>Mar Total</t>
  </si>
  <si>
    <t>Apr Total</t>
  </si>
  <si>
    <t>Mei Total</t>
  </si>
  <si>
    <t>Jun Total</t>
  </si>
  <si>
    <t>Jul Total</t>
  </si>
  <si>
    <t>Agu Total</t>
  </si>
  <si>
    <t>Sep Total</t>
  </si>
  <si>
    <t>Okt Total</t>
  </si>
  <si>
    <t>Nov Total</t>
  </si>
  <si>
    <t>Des Total</t>
  </si>
  <si>
    <t>Bulan</t>
  </si>
  <si>
    <t>Total</t>
  </si>
  <si>
    <t>Formula: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</si>
</sst>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d/m/yyyy"/>
    <numFmt numFmtId="165" formatCode="_-* #,##0.00_-;\-* #,##0.00_-;_-* &quot;-&quot;_-;_-@_-"/>
    <numFmt numFmtId="166" formatCode="dd\-mmm\-yyyy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b/>
      <sz val="18"/>
      <color rgb="FF006600"/>
      <name val="Calibri"/>
      <family val="2"/>
      <scheme val="minor"/>
    </font>
    <font>
      <u/>
      <sz val="11"/>
      <color theme="10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i/>
      <sz val="11"/>
      <color rgb="FF7F7F7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rgb="FFF2F2F2"/>
      </patternFill>
    </fill>
    <fill>
      <patternFill patternType="solid">
        <fgColor theme="6" tint="0.59999389629810485"/>
        <bgColor indexed="65"/>
      </patternFill>
    </fill>
  </fills>
  <borders count="1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7">
    <xf numFmtId="0" fontId="0" fillId="0" borderId="0"/>
    <xf numFmtId="41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3" borderId="2" applyNumberFormat="0" applyAlignment="0" applyProtection="0"/>
    <xf numFmtId="0" fontId="6" fillId="0" borderId="0" applyNumberFormat="0" applyFill="0" applyBorder="0" applyAlignment="0" applyProtection="0"/>
    <xf numFmtId="0" fontId="1" fillId="4" borderId="0" applyNumberFormat="0" applyBorder="0" applyAlignment="0" applyProtection="0"/>
  </cellStyleXfs>
  <cellXfs count="28">
    <xf numFmtId="0" fontId="0" fillId="0" borderId="0" xfId="0"/>
    <xf numFmtId="41" fontId="0" fillId="0" borderId="0" xfId="1" applyFont="1"/>
    <xf numFmtId="164" fontId="0" fillId="0" borderId="0" xfId="0" applyNumberFormat="1"/>
    <xf numFmtId="41" fontId="0" fillId="0" borderId="0" xfId="0" applyNumberFormat="1"/>
    <xf numFmtId="0" fontId="2" fillId="2" borderId="1" xfId="2" applyBorder="1"/>
    <xf numFmtId="41" fontId="2" fillId="2" borderId="1" xfId="2" applyNumberFormat="1" applyBorder="1"/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0" fontId="3" fillId="0" borderId="0" xfId="0" applyFont="1"/>
    <xf numFmtId="166" fontId="0" fillId="0" borderId="0" xfId="0" applyNumberFormat="1" applyAlignment="1">
      <alignment horizontal="left"/>
    </xf>
    <xf numFmtId="0" fontId="4" fillId="0" borderId="0" xfId="3"/>
    <xf numFmtId="165" fontId="0" fillId="0" borderId="0" xfId="1" applyNumberFormat="1" applyFont="1"/>
    <xf numFmtId="0" fontId="5" fillId="3" borderId="2" xfId="4"/>
    <xf numFmtId="0" fontId="1" fillId="4" borderId="4" xfId="6" applyBorder="1"/>
    <xf numFmtId="0" fontId="1" fillId="4" borderId="5" xfId="6" applyBorder="1"/>
    <xf numFmtId="0" fontId="1" fillId="4" borderId="6" xfId="6" applyBorder="1"/>
    <xf numFmtId="0" fontId="1" fillId="4" borderId="7" xfId="6" applyBorder="1"/>
    <xf numFmtId="0" fontId="1" fillId="4" borderId="8" xfId="6" applyBorder="1"/>
    <xf numFmtId="165" fontId="1" fillId="4" borderId="9" xfId="6" applyNumberFormat="1" applyBorder="1"/>
    <xf numFmtId="0" fontId="1" fillId="4" borderId="10" xfId="6" applyBorder="1"/>
    <xf numFmtId="0" fontId="1" fillId="4" borderId="11" xfId="6" applyBorder="1"/>
    <xf numFmtId="0" fontId="6" fillId="4" borderId="0" xfId="5" applyFill="1" applyBorder="1"/>
    <xf numFmtId="165" fontId="6" fillId="4" borderId="0" xfId="5" applyNumberFormat="1" applyFill="1" applyBorder="1"/>
    <xf numFmtId="0" fontId="7" fillId="4" borderId="3" xfId="5" applyFont="1" applyFill="1" applyBorder="1"/>
    <xf numFmtId="165" fontId="7" fillId="4" borderId="3" xfId="5" applyNumberFormat="1" applyFont="1" applyFill="1" applyBorder="1"/>
    <xf numFmtId="165" fontId="0" fillId="0" borderId="0" xfId="1" applyNumberFormat="1" applyFont="1" applyAlignment="1">
      <alignment horizontal="center"/>
    </xf>
    <xf numFmtId="0" fontId="0" fillId="0" borderId="0" xfId="0" applyAlignment="1">
      <alignment wrapText="1"/>
    </xf>
  </cellXfs>
  <cellStyles count="7">
    <cellStyle name="40% - Accent3" xfId="6" builtinId="39"/>
    <cellStyle name="Accent5" xfId="2" builtinId="45"/>
    <cellStyle name="Comma [0]" xfId="1" builtinId="6"/>
    <cellStyle name="Explanatory Text" xfId="5" builtinId="53"/>
    <cellStyle name="Hyperlink" xfId="3" builtinId="8"/>
    <cellStyle name="Normal" xfId="0" builtinId="0"/>
    <cellStyle name="Output" xfId="4" builtinId="21"/>
  </cellStyles>
  <dxfs count="9">
    <dxf>
      <numFmt numFmtId="165" formatCode="_-* #,##0.00_-;\-* #,##0.00_-;_-* &quot;-&quot;_-;_-@_-"/>
    </dxf>
    <dxf>
      <numFmt numFmtId="167" formatCode="_-* #,##0.0_-;\-* #,##0.0_-;_-* &quot;-&quot;_-;_-@_-"/>
    </dxf>
    <dxf>
      <numFmt numFmtId="33" formatCode="_-* #,##0_-;\-* #,##0_-;_-* &quot;-&quot;_-;_-@_-"/>
    </dxf>
    <dxf>
      <numFmt numFmtId="165" formatCode="_-* #,##0.00_-;\-* #,##0.00_-;_-* &quot;-&quot;_-;_-@_-"/>
    </dxf>
    <dxf>
      <numFmt numFmtId="167" formatCode="_-* #,##0.0_-;\-* #,##0.0_-;_-* &quot;-&quot;_-;_-@_-"/>
    </dxf>
    <dxf>
      <numFmt numFmtId="33" formatCode="_-* #,##0_-;\-* #,##0_-;_-* &quot;-&quot;_-;_-@_-"/>
    </dxf>
    <dxf>
      <numFmt numFmtId="165" formatCode="_-* #,##0.00_-;\-* #,##0.00_-;_-* &quot;-&quot;_-;_-@_-"/>
    </dxf>
    <dxf>
      <numFmt numFmtId="167" formatCode="_-* #,##0.0_-;\-* #,##0.0_-;_-* &quot;-&quot;_-;_-@_-"/>
    </dxf>
    <dxf>
      <numFmt numFmtId="33" formatCode="_-* #,##0_-;\-* #,##0_-;_-* &quot;-&quot;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796017</xdr:colOff>
      <xdr:row>0</xdr:row>
      <xdr:rowOff>20411</xdr:rowOff>
    </xdr:from>
    <xdr:to>
      <xdr:col>19</xdr:col>
      <xdr:colOff>466357</xdr:colOff>
      <xdr:row>28</xdr:row>
      <xdr:rowOff>10519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FF4F08-456C-41AE-A206-CE4F9AD0C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2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8767" y="20411"/>
          <a:ext cx="5371733" cy="537173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yamsul Arham" refreshedDate="43517.646303009256" createdVersion="6" refreshedVersion="6" minRefreshableVersion="3" recordCount="43" xr:uid="{00000000-000A-0000-FFFF-FFFF00000000}">
  <cacheSource type="worksheet">
    <worksheetSource ref="A1:F44" sheet="BaseData"/>
  </cacheSource>
  <cacheFields count="6">
    <cacheField name="Tanggal" numFmtId="164">
      <sharedItems containsSemiMixedTypes="0" containsNonDate="0" containsDate="1" containsString="0" minDate="2015-01-06T00:00:00" maxDate="2015-12-30T00:00:00" count="43">
        <d v="2015-09-01T00:00:00"/>
        <d v="2015-06-17T00:00:00"/>
        <d v="2015-09-10T00:00:00"/>
        <d v="2015-11-17T00:00:00"/>
        <d v="2015-10-31T00:00:00"/>
        <d v="2015-02-26T00:00:00"/>
        <d v="2015-10-05T00:00:00"/>
        <d v="2015-12-21T00:00:00"/>
        <d v="2015-02-09T00:00:00"/>
        <d v="2015-08-07T00:00:00"/>
        <d v="2015-01-15T00:00:00"/>
        <d v="2015-01-23T00:00:00"/>
        <d v="2015-03-24T00:00:00"/>
        <d v="2015-05-14T00:00:00"/>
        <d v="2015-07-21T00:00:00"/>
        <d v="2015-04-10T00:00:00"/>
        <d v="2015-12-12T00:00:00"/>
        <d v="2015-04-18T00:00:00"/>
        <d v="2015-05-31T00:00:00"/>
        <d v="2015-02-01T00:00:00"/>
        <d v="2015-05-05T00:00:00"/>
        <d v="2015-06-25T00:00:00"/>
        <d v="2015-12-04T00:00:00"/>
        <d v="2015-11-25T00:00:00"/>
        <d v="2015-02-18T00:00:00"/>
        <d v="2015-11-08T00:00:00"/>
        <d v="2015-09-18T00:00:00"/>
        <d v="2015-07-12T00:00:00"/>
        <d v="2015-08-15T00:00:00"/>
        <d v="2015-04-01T00:00:00"/>
        <d v="2015-06-08T00:00:00"/>
        <d v="2015-07-04T00:00:00"/>
        <d v="2015-10-22T00:00:00"/>
        <d v="2015-12-29T00:00:00"/>
        <d v="2015-07-29T00:00:00"/>
        <d v="2015-01-06T00:00:00"/>
        <d v="2015-04-27T00:00:00"/>
        <d v="2015-08-24T00:00:00"/>
        <d v="2015-03-07T00:00:00"/>
        <d v="2015-05-22T00:00:00"/>
        <d v="2015-03-15T00:00:00"/>
        <d v="2015-10-14T00:00:00"/>
        <d v="2015-09-27T00:00:00"/>
      </sharedItems>
      <fieldGroup base="0">
        <rangePr groupBy="months" startDate="2015-01-06T00:00:00" endDate="2015-12-30T00:00:00"/>
        <groupItems count="14">
          <s v="&lt;06/01/2015"/>
          <s v="Jan"/>
          <s v="Feb"/>
          <s v="Mar"/>
          <s v="Apr"/>
          <s v="Mei"/>
          <s v="Jun"/>
          <s v="Jul"/>
          <s v="Agu"/>
          <s v="Sep"/>
          <s v="Okt"/>
          <s v="Nov"/>
          <s v="Des"/>
          <s v="&gt;30/12/2015"/>
        </groupItems>
      </fieldGroup>
    </cacheField>
    <cacheField name="Sales" numFmtId="0">
      <sharedItems count="8">
        <s v="Kartini"/>
        <s v="Utami"/>
        <s v="Aulia"/>
        <s v="Hadi" u="1"/>
        <s v="Annisa" u="1"/>
        <s v="Tika" u="1"/>
        <s v="Dorodjatun" u="1"/>
        <s v="Bayu" u="1"/>
      </sharedItems>
    </cacheField>
    <cacheField name="Product" numFmtId="0">
      <sharedItems count="7">
        <s v="Buku Tulis"/>
        <s v="Penggaris"/>
        <s v="Pensil"/>
        <s v="Busur" u="1"/>
        <s v="Pena" u="1"/>
        <s v="Penghapus" u="1"/>
        <s v="Buku Gambar" u="1"/>
      </sharedItems>
    </cacheField>
    <cacheField name="Quantity" numFmtId="0">
      <sharedItems containsSemiMixedTypes="0" containsString="0" containsNumber="1" containsInteger="1" minValue="2" maxValue="97"/>
    </cacheField>
    <cacheField name="Harga" numFmtId="41">
      <sharedItems containsSemiMixedTypes="0" containsString="0" containsNumber="1" containsInteger="1" minValue="750" maxValue="3000"/>
    </cacheField>
    <cacheField name="Penjualan" numFmtId="41">
      <sharedItems containsSemiMixedTypes="0" containsString="0" containsNumber="1" containsInteger="1" minValue="4000" maxValue="291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3">
  <r>
    <x v="0"/>
    <x v="0"/>
    <x v="0"/>
    <n v="10"/>
    <n v="1500"/>
    <n v="15000"/>
  </r>
  <r>
    <x v="1"/>
    <x v="1"/>
    <x v="0"/>
    <n v="32"/>
    <n v="3000"/>
    <n v="96000"/>
  </r>
  <r>
    <x v="2"/>
    <x v="0"/>
    <x v="1"/>
    <n v="9"/>
    <n v="2000"/>
    <n v="18000"/>
  </r>
  <r>
    <x v="3"/>
    <x v="1"/>
    <x v="1"/>
    <n v="33"/>
    <n v="750"/>
    <n v="24750"/>
  </r>
  <r>
    <x v="4"/>
    <x v="2"/>
    <x v="2"/>
    <n v="91"/>
    <n v="750"/>
    <n v="68250"/>
  </r>
  <r>
    <x v="5"/>
    <x v="0"/>
    <x v="0"/>
    <n v="61"/>
    <n v="3000"/>
    <n v="183000"/>
  </r>
  <r>
    <x v="6"/>
    <x v="2"/>
    <x v="1"/>
    <n v="37"/>
    <n v="1500"/>
    <n v="55500"/>
  </r>
  <r>
    <x v="7"/>
    <x v="0"/>
    <x v="1"/>
    <n v="42"/>
    <n v="1300"/>
    <n v="54600"/>
  </r>
  <r>
    <x v="8"/>
    <x v="2"/>
    <x v="0"/>
    <n v="36"/>
    <n v="1300"/>
    <n v="46800"/>
  </r>
  <r>
    <x v="9"/>
    <x v="2"/>
    <x v="2"/>
    <n v="45"/>
    <n v="750"/>
    <n v="33750"/>
  </r>
  <r>
    <x v="10"/>
    <x v="2"/>
    <x v="0"/>
    <n v="97"/>
    <n v="3000"/>
    <n v="291000"/>
  </r>
  <r>
    <x v="11"/>
    <x v="2"/>
    <x v="1"/>
    <n v="77"/>
    <n v="750"/>
    <n v="57750"/>
  </r>
  <r>
    <x v="12"/>
    <x v="2"/>
    <x v="1"/>
    <n v="49"/>
    <n v="1500"/>
    <n v="73500"/>
  </r>
  <r>
    <x v="13"/>
    <x v="0"/>
    <x v="1"/>
    <n v="80"/>
    <n v="3000"/>
    <n v="240000"/>
  </r>
  <r>
    <x v="14"/>
    <x v="2"/>
    <x v="0"/>
    <n v="27"/>
    <n v="1200"/>
    <n v="32400"/>
  </r>
  <r>
    <x v="15"/>
    <x v="1"/>
    <x v="1"/>
    <n v="67"/>
    <n v="2000"/>
    <n v="134000"/>
  </r>
  <r>
    <x v="16"/>
    <x v="1"/>
    <x v="0"/>
    <n v="79"/>
    <n v="2000"/>
    <n v="158000"/>
  </r>
  <r>
    <x v="17"/>
    <x v="1"/>
    <x v="1"/>
    <n v="85"/>
    <n v="1500"/>
    <n v="127500"/>
  </r>
  <r>
    <x v="18"/>
    <x v="1"/>
    <x v="2"/>
    <n v="52"/>
    <n v="1300"/>
    <n v="67600"/>
  </r>
  <r>
    <x v="19"/>
    <x v="2"/>
    <x v="2"/>
    <n v="91"/>
    <n v="1300"/>
    <n v="118300"/>
  </r>
  <r>
    <x v="20"/>
    <x v="0"/>
    <x v="2"/>
    <n v="34"/>
    <n v="1500"/>
    <n v="51000"/>
  </r>
  <r>
    <x v="21"/>
    <x v="2"/>
    <x v="0"/>
    <n v="57"/>
    <n v="1500"/>
    <n v="85500"/>
  </r>
  <r>
    <x v="22"/>
    <x v="2"/>
    <x v="0"/>
    <n v="81"/>
    <n v="800"/>
    <n v="64800"/>
  </r>
  <r>
    <x v="23"/>
    <x v="0"/>
    <x v="0"/>
    <n v="74"/>
    <n v="1200"/>
    <n v="88800"/>
  </r>
  <r>
    <x v="24"/>
    <x v="1"/>
    <x v="2"/>
    <n v="76"/>
    <n v="800"/>
    <n v="60800"/>
  </r>
  <r>
    <x v="25"/>
    <x v="0"/>
    <x v="0"/>
    <n v="9"/>
    <n v="3000"/>
    <n v="27000"/>
  </r>
  <r>
    <x v="26"/>
    <x v="0"/>
    <x v="0"/>
    <n v="73"/>
    <n v="1500"/>
    <n v="109500"/>
  </r>
  <r>
    <x v="27"/>
    <x v="0"/>
    <x v="2"/>
    <n v="14"/>
    <n v="3000"/>
    <n v="42000"/>
  </r>
  <r>
    <x v="28"/>
    <x v="2"/>
    <x v="1"/>
    <n v="61"/>
    <n v="3000"/>
    <n v="183000"/>
  </r>
  <r>
    <x v="29"/>
    <x v="0"/>
    <x v="0"/>
    <n v="67"/>
    <n v="3000"/>
    <n v="201000"/>
  </r>
  <r>
    <x v="30"/>
    <x v="1"/>
    <x v="0"/>
    <n v="12"/>
    <n v="2000"/>
    <n v="24000"/>
  </r>
  <r>
    <x v="31"/>
    <x v="2"/>
    <x v="1"/>
    <n v="35"/>
    <n v="1200"/>
    <n v="42000"/>
  </r>
  <r>
    <x v="32"/>
    <x v="2"/>
    <x v="2"/>
    <n v="97"/>
    <n v="1500"/>
    <n v="145500"/>
  </r>
  <r>
    <x v="33"/>
    <x v="1"/>
    <x v="1"/>
    <n v="95"/>
    <n v="800"/>
    <n v="76000"/>
  </r>
  <r>
    <x v="34"/>
    <x v="2"/>
    <x v="1"/>
    <n v="71"/>
    <n v="2000"/>
    <n v="142000"/>
  </r>
  <r>
    <x v="35"/>
    <x v="0"/>
    <x v="2"/>
    <n v="2"/>
    <n v="2000"/>
    <n v="4000"/>
  </r>
  <r>
    <x v="36"/>
    <x v="0"/>
    <x v="0"/>
    <n v="17"/>
    <n v="800"/>
    <n v="13600"/>
  </r>
  <r>
    <x v="37"/>
    <x v="0"/>
    <x v="1"/>
    <n v="90"/>
    <n v="1500"/>
    <n v="135000"/>
  </r>
  <r>
    <x v="38"/>
    <x v="1"/>
    <x v="0"/>
    <n v="5"/>
    <n v="1300"/>
    <n v="6500"/>
  </r>
  <r>
    <x v="39"/>
    <x v="0"/>
    <x v="2"/>
    <n v="81"/>
    <n v="1200"/>
    <n v="97200"/>
  </r>
  <r>
    <x v="40"/>
    <x v="0"/>
    <x v="2"/>
    <n v="22"/>
    <n v="2000"/>
    <n v="44000"/>
  </r>
  <r>
    <x v="41"/>
    <x v="1"/>
    <x v="0"/>
    <n v="50"/>
    <n v="1200"/>
    <n v="60000"/>
  </r>
  <r>
    <x v="42"/>
    <x v="1"/>
    <x v="2"/>
    <n v="47"/>
    <n v="750"/>
    <n v="352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3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A3:F44" firstHeaderRow="1" firstDataRow="2" firstDataCol="2"/>
  <pivotFields count="6">
    <pivotField axis="axisRow" compact="0" numFmtId="164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9">
        <item m="1" x="4"/>
        <item x="2"/>
        <item m="1" x="7"/>
        <item m="1" x="6"/>
        <item m="1" x="3"/>
        <item x="0"/>
        <item m="1" x="5"/>
        <item x="1"/>
        <item t="default"/>
      </items>
    </pivotField>
    <pivotField axis="axisCol" compact="0" outline="0" showAll="0">
      <items count="8">
        <item m="1" x="6"/>
        <item x="0"/>
        <item m="1" x="3"/>
        <item m="1" x="4"/>
        <item x="1"/>
        <item m="1" x="5"/>
        <item x="2"/>
        <item t="default"/>
      </items>
    </pivotField>
    <pivotField compact="0" outline="0" showAll="0"/>
    <pivotField compact="0" numFmtId="41" outline="0" showAll="0"/>
    <pivotField dataField="1" compact="0" numFmtId="41" outline="0" showAll="0"/>
  </pivotFields>
  <rowFields count="2">
    <field x="0"/>
    <field x="1"/>
  </rowFields>
  <rowItems count="40">
    <i>
      <x v="1"/>
      <x v="1"/>
    </i>
    <i r="1">
      <x v="5"/>
    </i>
    <i t="default">
      <x v="1"/>
    </i>
    <i>
      <x v="2"/>
      <x v="1"/>
    </i>
    <i r="1">
      <x v="5"/>
    </i>
    <i r="1">
      <x v="7"/>
    </i>
    <i t="default">
      <x v="2"/>
    </i>
    <i>
      <x v="3"/>
      <x v="1"/>
    </i>
    <i r="1">
      <x v="5"/>
    </i>
    <i r="1">
      <x v="7"/>
    </i>
    <i t="default">
      <x v="3"/>
    </i>
    <i>
      <x v="4"/>
      <x v="5"/>
    </i>
    <i r="1">
      <x v="7"/>
    </i>
    <i t="default">
      <x v="4"/>
    </i>
    <i>
      <x v="5"/>
      <x v="5"/>
    </i>
    <i r="1">
      <x v="7"/>
    </i>
    <i t="default">
      <x v="5"/>
    </i>
    <i>
      <x v="6"/>
      <x v="1"/>
    </i>
    <i r="1">
      <x v="7"/>
    </i>
    <i t="default">
      <x v="6"/>
    </i>
    <i>
      <x v="7"/>
      <x v="1"/>
    </i>
    <i r="1">
      <x v="5"/>
    </i>
    <i t="default">
      <x v="7"/>
    </i>
    <i>
      <x v="8"/>
      <x v="1"/>
    </i>
    <i r="1">
      <x v="5"/>
    </i>
    <i t="default">
      <x v="8"/>
    </i>
    <i>
      <x v="9"/>
      <x v="5"/>
    </i>
    <i r="1">
      <x v="7"/>
    </i>
    <i t="default">
      <x v="9"/>
    </i>
    <i>
      <x v="10"/>
      <x v="1"/>
    </i>
    <i r="1">
      <x v="7"/>
    </i>
    <i t="default">
      <x v="10"/>
    </i>
    <i>
      <x v="11"/>
      <x v="5"/>
    </i>
    <i r="1">
      <x v="7"/>
    </i>
    <i t="default">
      <x v="11"/>
    </i>
    <i>
      <x v="12"/>
      <x v="1"/>
    </i>
    <i r="1">
      <x v="5"/>
    </i>
    <i r="1">
      <x v="7"/>
    </i>
    <i t="default">
      <x v="12"/>
    </i>
    <i t="grand">
      <x/>
    </i>
  </rowItems>
  <colFields count="1">
    <field x="2"/>
  </colFields>
  <colItems count="4">
    <i>
      <x v="1"/>
    </i>
    <i>
      <x v="4"/>
    </i>
    <i>
      <x v="6"/>
    </i>
    <i t="grand">
      <x/>
    </i>
  </colItems>
  <dataFields count="1">
    <dataField name="Sum of Penjualan" fld="5" baseField="0" baseItem="0" numFmtId="165"/>
  </dataFields>
  <formats count="9">
    <format dxfId="8">
      <pivotArea grandRow="1" outline="0" collapsedLevelsAreSubtotals="1" fieldPosition="0"/>
    </format>
    <format dxfId="7">
      <pivotArea grandRow="1" outline="0" collapsedLevelsAreSubtotals="1" fieldPosition="0"/>
    </format>
    <format dxfId="6">
      <pivotArea grandRow="1" outline="0" collapsedLevelsAreSubtotals="1" fieldPosition="0"/>
    </format>
    <format dxfId="5">
      <pivotArea grandRow="1" outline="0" collapsedLevelsAreSubtotals="1" fieldPosition="0"/>
    </format>
    <format dxfId="4">
      <pivotArea grandRow="1" outline="0" collapsedLevelsAreSubtotals="1" fieldPosition="0"/>
    </format>
    <format dxfId="3">
      <pivotArea grandRow="1" outline="0" collapsedLevelsAreSubtotals="1" fieldPosition="0"/>
    </format>
    <format dxfId="2">
      <pivotArea outline="0" collapsedLevelsAreSubtotals="1" fieldPosition="0"/>
    </format>
    <format dxfId="1">
      <pivotArea outline="0" collapsedLevelsAreSubtotals="1" fieldPosition="0"/>
    </format>
    <format dxfId="0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yamsul.arham@excelmuda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44"/>
  <sheetViews>
    <sheetView tabSelected="1" zoomScale="140" zoomScaleNormal="140" workbookViewId="0">
      <selection activeCell="I13" sqref="I13"/>
    </sheetView>
  </sheetViews>
  <sheetFormatPr defaultRowHeight="15" x14ac:dyDescent="0.25"/>
  <cols>
    <col min="1" max="1" width="16.5703125" customWidth="1"/>
    <col min="2" max="2" width="7.85546875" customWidth="1"/>
    <col min="3" max="4" width="14" bestFit="1" customWidth="1"/>
    <col min="5" max="5" width="13.28515625" bestFit="1" customWidth="1"/>
    <col min="6" max="6" width="14" bestFit="1" customWidth="1"/>
    <col min="7" max="7" width="5.7109375" customWidth="1"/>
    <col min="8" max="8" width="3.85546875" customWidth="1"/>
    <col min="9" max="9" width="12.28515625" customWidth="1"/>
    <col min="10" max="10" width="13.85546875" customWidth="1"/>
    <col min="11" max="11" width="3.85546875" customWidth="1"/>
    <col min="12" max="12" width="3.42578125" customWidth="1"/>
  </cols>
  <sheetData>
    <row r="3" spans="1:13" ht="15.75" thickBot="1" x14ac:dyDescent="0.3">
      <c r="A3" s="6" t="s">
        <v>25</v>
      </c>
      <c r="C3" s="6" t="s">
        <v>1</v>
      </c>
    </row>
    <row r="4" spans="1:13" ht="15.75" thickTop="1" x14ac:dyDescent="0.25">
      <c r="A4" s="6" t="s">
        <v>0</v>
      </c>
      <c r="B4" s="6" t="s">
        <v>4</v>
      </c>
      <c r="C4" t="s">
        <v>7</v>
      </c>
      <c r="D4" t="s">
        <v>8</v>
      </c>
      <c r="E4" t="s">
        <v>6</v>
      </c>
      <c r="F4" t="s">
        <v>11</v>
      </c>
      <c r="H4" s="14"/>
      <c r="I4" s="15"/>
      <c r="J4" s="15"/>
      <c r="K4" s="16"/>
    </row>
    <row r="5" spans="1:13" x14ac:dyDescent="0.25">
      <c r="A5" s="2" t="s">
        <v>12</v>
      </c>
      <c r="B5" t="s">
        <v>10</v>
      </c>
      <c r="C5" s="8">
        <v>291000</v>
      </c>
      <c r="D5" s="8">
        <v>57750</v>
      </c>
      <c r="E5" s="8"/>
      <c r="F5" s="8">
        <v>348750</v>
      </c>
      <c r="H5" s="17"/>
      <c r="I5" s="13" t="s">
        <v>53</v>
      </c>
      <c r="J5" s="13" t="s">
        <v>16</v>
      </c>
      <c r="K5" s="18"/>
    </row>
    <row r="6" spans="1:13" x14ac:dyDescent="0.25">
      <c r="B6" t="s">
        <v>5</v>
      </c>
      <c r="C6" s="8"/>
      <c r="D6" s="8"/>
      <c r="E6" s="8">
        <v>4000</v>
      </c>
      <c r="F6" s="8">
        <v>4000</v>
      </c>
      <c r="H6" s="17"/>
      <c r="I6" s="13" t="s">
        <v>4</v>
      </c>
      <c r="J6" s="13" t="s">
        <v>5</v>
      </c>
      <c r="K6" s="18"/>
      <c r="M6" t="s">
        <v>55</v>
      </c>
    </row>
    <row r="7" spans="1:13" x14ac:dyDescent="0.25">
      <c r="A7" s="2" t="s">
        <v>41</v>
      </c>
      <c r="C7" s="8">
        <v>291000</v>
      </c>
      <c r="D7" s="8">
        <v>57750</v>
      </c>
      <c r="E7" s="8">
        <v>4000</v>
      </c>
      <c r="F7" s="8">
        <v>352750</v>
      </c>
      <c r="H7" s="17"/>
      <c r="I7" s="22" t="s">
        <v>7</v>
      </c>
      <c r="J7" s="23">
        <f>GETPIVOTDATA("Penjualan",$A$3,"Tanggal",$J$5,"Sales",$J$6,"Product",I7)</f>
        <v>0</v>
      </c>
      <c r="K7" s="18"/>
      <c r="M7" t="str">
        <f ca="1">_xlfn.FORMULATEXT(J7)</f>
        <v>=GETPIVOTDATA("Penjualan";$A$3;"Tanggal";$J$5;"Sales";$J$6;"Product";I7)</v>
      </c>
    </row>
    <row r="8" spans="1:13" x14ac:dyDescent="0.25">
      <c r="A8" s="2" t="s">
        <v>13</v>
      </c>
      <c r="B8" t="s">
        <v>10</v>
      </c>
      <c r="C8" s="8">
        <v>46800</v>
      </c>
      <c r="D8" s="8"/>
      <c r="E8" s="8">
        <v>118300</v>
      </c>
      <c r="F8" s="8">
        <v>165100</v>
      </c>
      <c r="H8" s="17"/>
      <c r="I8" s="22" t="s">
        <v>8</v>
      </c>
      <c r="J8" s="23">
        <f>GETPIVOTDATA("Penjualan",$A$3,"Tanggal",$J$5,"Sales",$J$6,"Product",I8)</f>
        <v>240000</v>
      </c>
      <c r="K8" s="18"/>
      <c r="M8" t="str">
        <f t="shared" ref="M8:M10" ca="1" si="0">_xlfn.FORMULATEXT(J8)</f>
        <v>=GETPIVOTDATA("Penjualan";$A$3;"Tanggal";$J$5;"Sales";$J$6;"Product";I8)</v>
      </c>
    </row>
    <row r="9" spans="1:13" x14ac:dyDescent="0.25">
      <c r="B9" t="s">
        <v>5</v>
      </c>
      <c r="C9" s="8">
        <v>183000</v>
      </c>
      <c r="D9" s="8"/>
      <c r="E9" s="8"/>
      <c r="F9" s="8">
        <v>183000</v>
      </c>
      <c r="H9" s="17"/>
      <c r="I9" s="22" t="s">
        <v>6</v>
      </c>
      <c r="J9" s="23">
        <f>GETPIVOTDATA("Penjualan",$A$3,"Tanggal",$J$5,"Sales",$J$6,"Product",I9)</f>
        <v>148200</v>
      </c>
      <c r="K9" s="18"/>
      <c r="M9" t="str">
        <f t="shared" ca="1" si="0"/>
        <v>=GETPIVOTDATA("Penjualan";$A$3;"Tanggal";$J$5;"Sales";$J$6;"Product";I9)</v>
      </c>
    </row>
    <row r="10" spans="1:13" ht="15.75" thickBot="1" x14ac:dyDescent="0.3">
      <c r="B10" t="s">
        <v>9</v>
      </c>
      <c r="C10" s="8"/>
      <c r="D10" s="8"/>
      <c r="E10" s="8">
        <v>60800</v>
      </c>
      <c r="F10" s="8">
        <v>60800</v>
      </c>
      <c r="H10" s="17"/>
      <c r="I10" s="24" t="s">
        <v>54</v>
      </c>
      <c r="J10" s="25">
        <f>GETPIVOTDATA("Penjualan",$A$3,"Tanggal",$J$5,"Sales",$J$6)</f>
        <v>388200</v>
      </c>
      <c r="K10" s="18"/>
      <c r="M10" t="str">
        <f t="shared" ca="1" si="0"/>
        <v>=GETPIVOTDATA("Penjualan";$A$3;"Tanggal";$J$5;"Sales";$J$6)</v>
      </c>
    </row>
    <row r="11" spans="1:13" ht="16.5" thickTop="1" thickBot="1" x14ac:dyDescent="0.3">
      <c r="A11" s="2" t="s">
        <v>42</v>
      </c>
      <c r="C11" s="8">
        <v>229800</v>
      </c>
      <c r="D11" s="8"/>
      <c r="E11" s="8">
        <v>179100</v>
      </c>
      <c r="F11" s="8">
        <v>408900</v>
      </c>
      <c r="H11" s="19"/>
      <c r="I11" s="20"/>
      <c r="J11" s="20"/>
      <c r="K11" s="21"/>
    </row>
    <row r="12" spans="1:13" ht="15.75" thickTop="1" x14ac:dyDescent="0.25">
      <c r="A12" s="2" t="s">
        <v>14</v>
      </c>
      <c r="B12" t="s">
        <v>10</v>
      </c>
      <c r="C12" s="8"/>
      <c r="D12" s="8">
        <v>73500</v>
      </c>
      <c r="E12" s="8"/>
      <c r="F12" s="8">
        <v>73500</v>
      </c>
      <c r="H12" s="12"/>
    </row>
    <row r="13" spans="1:13" x14ac:dyDescent="0.25">
      <c r="B13" t="s">
        <v>5</v>
      </c>
      <c r="C13" s="8"/>
      <c r="D13" s="8"/>
      <c r="E13" s="8">
        <v>44000</v>
      </c>
      <c r="F13" s="8">
        <v>44000</v>
      </c>
    </row>
    <row r="14" spans="1:13" x14ac:dyDescent="0.25">
      <c r="B14" t="s">
        <v>9</v>
      </c>
      <c r="C14" s="8">
        <v>6500</v>
      </c>
      <c r="D14" s="8"/>
      <c r="E14" s="8"/>
      <c r="F14" s="8">
        <v>6500</v>
      </c>
    </row>
    <row r="15" spans="1:13" x14ac:dyDescent="0.25">
      <c r="A15" s="2" t="s">
        <v>43</v>
      </c>
      <c r="C15" s="8">
        <v>6500</v>
      </c>
      <c r="D15" s="8">
        <v>73500</v>
      </c>
      <c r="E15" s="8">
        <v>44000</v>
      </c>
      <c r="F15" s="8">
        <v>124000</v>
      </c>
    </row>
    <row r="16" spans="1:13" x14ac:dyDescent="0.25">
      <c r="A16" s="2" t="s">
        <v>15</v>
      </c>
      <c r="B16" t="s">
        <v>5</v>
      </c>
      <c r="C16" s="8">
        <v>214600</v>
      </c>
      <c r="D16" s="8"/>
      <c r="E16" s="8"/>
      <c r="F16" s="8">
        <v>214600</v>
      </c>
    </row>
    <row r="17" spans="1:10" x14ac:dyDescent="0.25">
      <c r="B17" t="s">
        <v>9</v>
      </c>
      <c r="C17" s="8"/>
      <c r="D17" s="8">
        <v>261500</v>
      </c>
      <c r="E17" s="8"/>
      <c r="F17" s="8">
        <v>261500</v>
      </c>
      <c r="H17" s="26">
        <f>GETPIVOTDATA("Penjualan",$A$3,"Tanggal","Feb")</f>
        <v>408900</v>
      </c>
      <c r="I17" s="26"/>
      <c r="J17" t="str">
        <f ca="1">_xlfn.FORMULATEXT(H17)</f>
        <v>=GETPIVOTDATA("Penjualan";$A$3;"Tanggal";"Feb")</v>
      </c>
    </row>
    <row r="18" spans="1:10" x14ac:dyDescent="0.25">
      <c r="A18" s="2" t="s">
        <v>44</v>
      </c>
      <c r="C18" s="8">
        <v>214600</v>
      </c>
      <c r="D18" s="8">
        <v>261500</v>
      </c>
      <c r="E18" s="8"/>
      <c r="F18" s="8">
        <v>476100</v>
      </c>
      <c r="H18" s="26">
        <f>GETPIVOTDATA("Penjualan",$A$3,"Tanggal","Mar","Sales","Utami")</f>
        <v>6500</v>
      </c>
      <c r="I18" s="26"/>
      <c r="J18" t="str">
        <f t="shared" ref="J18:J21" ca="1" si="1">_xlfn.FORMULATEXT(H18)</f>
        <v>=GETPIVOTDATA("Penjualan";$A$3;"Tanggal";"Mar";"Sales";"Utami")</v>
      </c>
    </row>
    <row r="19" spans="1:10" x14ac:dyDescent="0.25">
      <c r="A19" s="2" t="s">
        <v>16</v>
      </c>
      <c r="B19" t="s">
        <v>5</v>
      </c>
      <c r="C19" s="8"/>
      <c r="D19" s="8">
        <v>240000</v>
      </c>
      <c r="E19" s="8">
        <v>148200</v>
      </c>
      <c r="F19" s="8">
        <v>388200</v>
      </c>
      <c r="H19" s="26">
        <f>GETPIVOTDATA("Penjualan",$A$3,"Tanggal","Apr","Sales","Kartini","Product","Buku Tulis")</f>
        <v>214600</v>
      </c>
      <c r="I19" s="26"/>
      <c r="J19" t="str">
        <f t="shared" ca="1" si="1"/>
        <v>=GETPIVOTDATA("Penjualan";$A$3;"Tanggal";"Apr";"Sales";"Kartini";"Product";"Buku Tulis")</v>
      </c>
    </row>
    <row r="20" spans="1:10" x14ac:dyDescent="0.25">
      <c r="B20" t="s">
        <v>9</v>
      </c>
      <c r="C20" s="8"/>
      <c r="D20" s="8"/>
      <c r="E20" s="8">
        <v>67600</v>
      </c>
      <c r="F20" s="8">
        <v>67600</v>
      </c>
      <c r="H20" s="26">
        <f>GETPIVOTDATA("Penjualan",$A$3,"Tanggal","Mei","Product","Pensil")</f>
        <v>215800</v>
      </c>
      <c r="I20" s="26"/>
      <c r="J20" t="str">
        <f t="shared" ca="1" si="1"/>
        <v>=GETPIVOTDATA("Penjualan";$A$3;"Tanggal";"Mei";"Product";"Pensil")</v>
      </c>
    </row>
    <row r="21" spans="1:10" x14ac:dyDescent="0.25">
      <c r="A21" s="2" t="s">
        <v>45</v>
      </c>
      <c r="C21" s="8"/>
      <c r="D21" s="8">
        <v>240000</v>
      </c>
      <c r="E21" s="8">
        <v>215800</v>
      </c>
      <c r="F21" s="8">
        <v>455800</v>
      </c>
      <c r="H21" s="26" t="e">
        <f>GETPIVOTDATA("Penjualan",$A$3,"Sales","Kartini")</f>
        <v>#REF!</v>
      </c>
      <c r="I21" s="26"/>
      <c r="J21" t="str">
        <f t="shared" ca="1" si="1"/>
        <v>=GETPIVOTDATA("Penjualan";$A$3;"Sales";"Kartini")</v>
      </c>
    </row>
    <row r="22" spans="1:10" x14ac:dyDescent="0.25">
      <c r="A22" s="2" t="s">
        <v>17</v>
      </c>
      <c r="B22" t="s">
        <v>10</v>
      </c>
      <c r="C22" s="8">
        <v>85500</v>
      </c>
      <c r="D22" s="8"/>
      <c r="E22" s="8"/>
      <c r="F22" s="8">
        <v>85500</v>
      </c>
    </row>
    <row r="23" spans="1:10" x14ac:dyDescent="0.25">
      <c r="B23" t="s">
        <v>9</v>
      </c>
      <c r="C23" s="8">
        <v>120000</v>
      </c>
      <c r="D23" s="8"/>
      <c r="E23" s="8"/>
      <c r="F23" s="8">
        <v>120000</v>
      </c>
    </row>
    <row r="24" spans="1:10" x14ac:dyDescent="0.25">
      <c r="A24" s="2" t="s">
        <v>46</v>
      </c>
      <c r="C24" s="8">
        <v>205500</v>
      </c>
      <c r="D24" s="8"/>
      <c r="E24" s="8"/>
      <c r="F24" s="8">
        <v>205500</v>
      </c>
    </row>
    <row r="25" spans="1:10" x14ac:dyDescent="0.25">
      <c r="A25" s="2" t="s">
        <v>18</v>
      </c>
      <c r="B25" t="s">
        <v>10</v>
      </c>
      <c r="C25" s="8">
        <v>32400</v>
      </c>
      <c r="D25" s="8">
        <v>184000</v>
      </c>
      <c r="E25" s="8"/>
      <c r="F25" s="8">
        <v>216400</v>
      </c>
    </row>
    <row r="26" spans="1:10" x14ac:dyDescent="0.25">
      <c r="B26" t="s">
        <v>5</v>
      </c>
      <c r="C26" s="8"/>
      <c r="D26" s="8"/>
      <c r="E26" s="8">
        <v>42000</v>
      </c>
      <c r="F26" s="8">
        <v>42000</v>
      </c>
    </row>
    <row r="27" spans="1:10" x14ac:dyDescent="0.25">
      <c r="A27" s="2" t="s">
        <v>47</v>
      </c>
      <c r="C27" s="8">
        <v>32400</v>
      </c>
      <c r="D27" s="8">
        <v>184000</v>
      </c>
      <c r="E27" s="8">
        <v>42000</v>
      </c>
      <c r="F27" s="8">
        <v>258400</v>
      </c>
    </row>
    <row r="28" spans="1:10" x14ac:dyDescent="0.25">
      <c r="A28" s="2" t="s">
        <v>19</v>
      </c>
      <c r="B28" t="s">
        <v>10</v>
      </c>
      <c r="C28" s="8"/>
      <c r="D28" s="8">
        <v>183000</v>
      </c>
      <c r="E28" s="8">
        <v>33750</v>
      </c>
      <c r="F28" s="8">
        <v>216750</v>
      </c>
    </row>
    <row r="29" spans="1:10" x14ac:dyDescent="0.25">
      <c r="B29" t="s">
        <v>5</v>
      </c>
      <c r="C29" s="8"/>
      <c r="D29" s="8">
        <v>135000</v>
      </c>
      <c r="E29" s="8"/>
      <c r="F29" s="8">
        <v>135000</v>
      </c>
    </row>
    <row r="30" spans="1:10" x14ac:dyDescent="0.25">
      <c r="A30" s="2" t="s">
        <v>48</v>
      </c>
      <c r="C30" s="8"/>
      <c r="D30" s="8">
        <v>318000</v>
      </c>
      <c r="E30" s="8">
        <v>33750</v>
      </c>
      <c r="F30" s="8">
        <v>351750</v>
      </c>
    </row>
    <row r="31" spans="1:10" x14ac:dyDescent="0.25">
      <c r="A31" s="2" t="s">
        <v>20</v>
      </c>
      <c r="B31" t="s">
        <v>5</v>
      </c>
      <c r="C31" s="8">
        <v>124500</v>
      </c>
      <c r="D31" s="8">
        <v>18000</v>
      </c>
      <c r="E31" s="8"/>
      <c r="F31" s="8">
        <v>142500</v>
      </c>
    </row>
    <row r="32" spans="1:10" x14ac:dyDescent="0.25">
      <c r="B32" t="s">
        <v>9</v>
      </c>
      <c r="C32" s="8"/>
      <c r="D32" s="8"/>
      <c r="E32" s="8">
        <v>35250</v>
      </c>
      <c r="F32" s="8">
        <v>35250</v>
      </c>
    </row>
    <row r="33" spans="1:6" x14ac:dyDescent="0.25">
      <c r="A33" s="2" t="s">
        <v>49</v>
      </c>
      <c r="C33" s="8">
        <v>124500</v>
      </c>
      <c r="D33" s="8">
        <v>18000</v>
      </c>
      <c r="E33" s="8">
        <v>35250</v>
      </c>
      <c r="F33" s="8">
        <v>177750</v>
      </c>
    </row>
    <row r="34" spans="1:6" x14ac:dyDescent="0.25">
      <c r="A34" s="2" t="s">
        <v>21</v>
      </c>
      <c r="B34" t="s">
        <v>10</v>
      </c>
      <c r="C34" s="8"/>
      <c r="D34" s="8">
        <v>55500</v>
      </c>
      <c r="E34" s="8">
        <v>213750</v>
      </c>
      <c r="F34" s="8">
        <v>269250</v>
      </c>
    </row>
    <row r="35" spans="1:6" x14ac:dyDescent="0.25">
      <c r="B35" t="s">
        <v>9</v>
      </c>
      <c r="C35" s="8">
        <v>60000</v>
      </c>
      <c r="D35" s="8"/>
      <c r="E35" s="8"/>
      <c r="F35" s="8">
        <v>60000</v>
      </c>
    </row>
    <row r="36" spans="1:6" x14ac:dyDescent="0.25">
      <c r="A36" s="2" t="s">
        <v>50</v>
      </c>
      <c r="C36" s="8">
        <v>60000</v>
      </c>
      <c r="D36" s="8">
        <v>55500</v>
      </c>
      <c r="E36" s="8">
        <v>213750</v>
      </c>
      <c r="F36" s="8">
        <v>329250</v>
      </c>
    </row>
    <row r="37" spans="1:6" x14ac:dyDescent="0.25">
      <c r="A37" s="2" t="s">
        <v>22</v>
      </c>
      <c r="B37" t="s">
        <v>5</v>
      </c>
      <c r="C37" s="8">
        <v>115800</v>
      </c>
      <c r="D37" s="8"/>
      <c r="E37" s="8"/>
      <c r="F37" s="8">
        <v>115800</v>
      </c>
    </row>
    <row r="38" spans="1:6" x14ac:dyDescent="0.25">
      <c r="B38" t="s">
        <v>9</v>
      </c>
      <c r="C38" s="8"/>
      <c r="D38" s="8">
        <v>24750</v>
      </c>
      <c r="E38" s="8"/>
      <c r="F38" s="8">
        <v>24750</v>
      </c>
    </row>
    <row r="39" spans="1:6" x14ac:dyDescent="0.25">
      <c r="A39" s="2" t="s">
        <v>51</v>
      </c>
      <c r="C39" s="8">
        <v>115800</v>
      </c>
      <c r="D39" s="8">
        <v>24750</v>
      </c>
      <c r="E39" s="8"/>
      <c r="F39" s="8">
        <v>140550</v>
      </c>
    </row>
    <row r="40" spans="1:6" x14ac:dyDescent="0.25">
      <c r="A40" s="2" t="s">
        <v>23</v>
      </c>
      <c r="B40" t="s">
        <v>10</v>
      </c>
      <c r="C40" s="8">
        <v>64800</v>
      </c>
      <c r="D40" s="8"/>
      <c r="E40" s="8"/>
      <c r="F40" s="8">
        <v>64800</v>
      </c>
    </row>
    <row r="41" spans="1:6" x14ac:dyDescent="0.25">
      <c r="B41" t="s">
        <v>5</v>
      </c>
      <c r="C41" s="8"/>
      <c r="D41" s="8">
        <v>54600</v>
      </c>
      <c r="E41" s="8"/>
      <c r="F41" s="8">
        <v>54600</v>
      </c>
    </row>
    <row r="42" spans="1:6" x14ac:dyDescent="0.25">
      <c r="B42" t="s">
        <v>9</v>
      </c>
      <c r="C42" s="8">
        <v>158000</v>
      </c>
      <c r="D42" s="8">
        <v>76000</v>
      </c>
      <c r="E42" s="8"/>
      <c r="F42" s="8">
        <v>234000</v>
      </c>
    </row>
    <row r="43" spans="1:6" x14ac:dyDescent="0.25">
      <c r="A43" s="2" t="s">
        <v>52</v>
      </c>
      <c r="C43" s="8">
        <v>222800</v>
      </c>
      <c r="D43" s="8">
        <v>130600</v>
      </c>
      <c r="E43" s="8"/>
      <c r="F43" s="8">
        <v>353400</v>
      </c>
    </row>
    <row r="44" spans="1:6" x14ac:dyDescent="0.25">
      <c r="A44" s="2" t="s">
        <v>11</v>
      </c>
      <c r="C44" s="8">
        <v>1502900</v>
      </c>
      <c r="D44" s="8">
        <v>1363600</v>
      </c>
      <c r="E44" s="8">
        <v>767650</v>
      </c>
      <c r="F44" s="8">
        <v>3634150</v>
      </c>
    </row>
  </sheetData>
  <mergeCells count="5">
    <mergeCell ref="H17:I17"/>
    <mergeCell ref="H18:I18"/>
    <mergeCell ref="H19:I19"/>
    <mergeCell ref="H20:I20"/>
    <mergeCell ref="H21:I21"/>
  </mergeCell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4"/>
  <sheetViews>
    <sheetView zoomScale="140" zoomScaleNormal="140" workbookViewId="0">
      <selection activeCell="F27" sqref="F27"/>
    </sheetView>
  </sheetViews>
  <sheetFormatPr defaultRowHeight="15" x14ac:dyDescent="0.25"/>
  <cols>
    <col min="1" max="1" width="11.5703125" bestFit="1" customWidth="1"/>
    <col min="2" max="2" width="11" bestFit="1" customWidth="1"/>
    <col min="3" max="3" width="16.5703125" customWidth="1"/>
    <col min="4" max="4" width="8.7109375" bestFit="1" customWidth="1"/>
    <col min="5" max="5" width="14.28515625" style="1" bestFit="1" customWidth="1"/>
    <col min="6" max="6" width="14.85546875" bestFit="1" customWidth="1"/>
    <col min="9" max="9" width="9.140625" customWidth="1"/>
    <col min="10" max="10" width="12.7109375" bestFit="1" customWidth="1"/>
  </cols>
  <sheetData>
    <row r="1" spans="1:6" x14ac:dyDescent="0.25">
      <c r="A1" s="4" t="s">
        <v>0</v>
      </c>
      <c r="B1" s="4" t="s">
        <v>4</v>
      </c>
      <c r="C1" s="4" t="s">
        <v>1</v>
      </c>
      <c r="D1" s="4" t="s">
        <v>2</v>
      </c>
      <c r="E1" s="5" t="s">
        <v>3</v>
      </c>
      <c r="F1" s="4" t="s">
        <v>24</v>
      </c>
    </row>
    <row r="2" spans="1:6" x14ac:dyDescent="0.25">
      <c r="A2" s="2">
        <v>42248</v>
      </c>
      <c r="B2" t="s">
        <v>9</v>
      </c>
      <c r="C2" t="s">
        <v>8</v>
      </c>
      <c r="D2">
        <v>10</v>
      </c>
      <c r="E2" s="1">
        <v>1500</v>
      </c>
      <c r="F2" s="3">
        <v>15000</v>
      </c>
    </row>
    <row r="3" spans="1:6" x14ac:dyDescent="0.25">
      <c r="A3" s="2">
        <v>42172</v>
      </c>
      <c r="B3" t="s">
        <v>10</v>
      </c>
      <c r="C3" t="s">
        <v>7</v>
      </c>
      <c r="D3">
        <v>32</v>
      </c>
      <c r="E3" s="1">
        <v>3000</v>
      </c>
      <c r="F3" s="3">
        <v>96000</v>
      </c>
    </row>
    <row r="4" spans="1:6" x14ac:dyDescent="0.25">
      <c r="A4" s="2">
        <v>42257</v>
      </c>
      <c r="B4" t="s">
        <v>5</v>
      </c>
      <c r="C4" t="s">
        <v>7</v>
      </c>
      <c r="D4">
        <v>9</v>
      </c>
      <c r="E4" s="1">
        <v>2000</v>
      </c>
      <c r="F4" s="3">
        <v>18000</v>
      </c>
    </row>
    <row r="5" spans="1:6" x14ac:dyDescent="0.25">
      <c r="A5" s="2">
        <v>42325</v>
      </c>
      <c r="B5" t="s">
        <v>9</v>
      </c>
      <c r="C5" t="s">
        <v>7</v>
      </c>
      <c r="D5">
        <v>33</v>
      </c>
      <c r="E5" s="1">
        <v>750</v>
      </c>
      <c r="F5" s="3">
        <v>24750</v>
      </c>
    </row>
    <row r="6" spans="1:6" x14ac:dyDescent="0.25">
      <c r="A6" s="2">
        <v>42308</v>
      </c>
      <c r="B6" t="s">
        <v>10</v>
      </c>
      <c r="C6" t="s">
        <v>6</v>
      </c>
      <c r="D6">
        <v>91</v>
      </c>
      <c r="E6" s="1">
        <v>750</v>
      </c>
      <c r="F6" s="3">
        <v>68250</v>
      </c>
    </row>
    <row r="7" spans="1:6" x14ac:dyDescent="0.25">
      <c r="A7" s="2">
        <v>42061</v>
      </c>
      <c r="B7" t="s">
        <v>10</v>
      </c>
      <c r="C7" t="s">
        <v>6</v>
      </c>
      <c r="D7">
        <v>61</v>
      </c>
      <c r="E7" s="1">
        <v>3000</v>
      </c>
      <c r="F7" s="3">
        <v>183000</v>
      </c>
    </row>
    <row r="8" spans="1:6" x14ac:dyDescent="0.25">
      <c r="A8" s="2">
        <v>42282</v>
      </c>
      <c r="B8" t="s">
        <v>10</v>
      </c>
      <c r="C8" t="s">
        <v>7</v>
      </c>
      <c r="D8">
        <v>37</v>
      </c>
      <c r="E8" s="1">
        <v>1500</v>
      </c>
      <c r="F8" s="3">
        <v>55500</v>
      </c>
    </row>
    <row r="9" spans="1:6" x14ac:dyDescent="0.25">
      <c r="A9" s="2">
        <v>42359</v>
      </c>
      <c r="B9" t="s">
        <v>10</v>
      </c>
      <c r="C9" t="s">
        <v>6</v>
      </c>
      <c r="D9">
        <v>42</v>
      </c>
      <c r="E9" s="1">
        <v>1300</v>
      </c>
      <c r="F9" s="3">
        <v>54600</v>
      </c>
    </row>
    <row r="10" spans="1:6" x14ac:dyDescent="0.25">
      <c r="A10" s="2">
        <v>42044</v>
      </c>
      <c r="B10" t="s">
        <v>5</v>
      </c>
      <c r="C10" t="s">
        <v>7</v>
      </c>
      <c r="D10">
        <v>36</v>
      </c>
      <c r="E10" s="1">
        <v>1300</v>
      </c>
      <c r="F10" s="3">
        <v>46800</v>
      </c>
    </row>
    <row r="11" spans="1:6" x14ac:dyDescent="0.25">
      <c r="A11" s="2">
        <v>42223</v>
      </c>
      <c r="B11" t="s">
        <v>9</v>
      </c>
      <c r="C11" t="s">
        <v>7</v>
      </c>
      <c r="D11">
        <v>45</v>
      </c>
      <c r="E11" s="1">
        <v>750</v>
      </c>
      <c r="F11" s="3">
        <v>33750</v>
      </c>
    </row>
    <row r="12" spans="1:6" x14ac:dyDescent="0.25">
      <c r="A12" s="2">
        <v>42019</v>
      </c>
      <c r="B12" t="s">
        <v>5</v>
      </c>
      <c r="C12" t="s">
        <v>6</v>
      </c>
      <c r="D12">
        <v>97</v>
      </c>
      <c r="E12" s="1">
        <v>3000</v>
      </c>
      <c r="F12" s="3">
        <v>291000</v>
      </c>
    </row>
    <row r="13" spans="1:6" x14ac:dyDescent="0.25">
      <c r="A13" s="2">
        <v>42027</v>
      </c>
      <c r="B13" t="s">
        <v>10</v>
      </c>
      <c r="C13" t="s">
        <v>6</v>
      </c>
      <c r="D13">
        <v>77</v>
      </c>
      <c r="E13" s="1">
        <v>750</v>
      </c>
      <c r="F13" s="3">
        <v>57750</v>
      </c>
    </row>
    <row r="14" spans="1:6" x14ac:dyDescent="0.25">
      <c r="A14" s="2">
        <v>42087</v>
      </c>
      <c r="B14" t="s">
        <v>9</v>
      </c>
      <c r="C14" t="s">
        <v>6</v>
      </c>
      <c r="D14">
        <v>49</v>
      </c>
      <c r="E14" s="1">
        <v>1500</v>
      </c>
      <c r="F14" s="3">
        <v>73500</v>
      </c>
    </row>
    <row r="15" spans="1:6" x14ac:dyDescent="0.25">
      <c r="A15" s="2">
        <v>42138</v>
      </c>
      <c r="B15" t="s">
        <v>5</v>
      </c>
      <c r="C15" t="s">
        <v>7</v>
      </c>
      <c r="D15">
        <v>80</v>
      </c>
      <c r="E15" s="1">
        <v>3000</v>
      </c>
      <c r="F15" s="3">
        <v>240000</v>
      </c>
    </row>
    <row r="16" spans="1:6" x14ac:dyDescent="0.25">
      <c r="A16" s="2">
        <v>42206</v>
      </c>
      <c r="B16" t="s">
        <v>5</v>
      </c>
      <c r="C16" t="s">
        <v>6</v>
      </c>
      <c r="D16">
        <v>27</v>
      </c>
      <c r="E16" s="1">
        <v>1200</v>
      </c>
      <c r="F16" s="3">
        <v>32400</v>
      </c>
    </row>
    <row r="17" spans="1:6" x14ac:dyDescent="0.25">
      <c r="A17" s="2">
        <v>42104</v>
      </c>
      <c r="B17" t="s">
        <v>9</v>
      </c>
      <c r="C17" t="s">
        <v>7</v>
      </c>
      <c r="D17">
        <v>67</v>
      </c>
      <c r="E17" s="1">
        <v>2000</v>
      </c>
      <c r="F17" s="3">
        <v>134000</v>
      </c>
    </row>
    <row r="18" spans="1:6" x14ac:dyDescent="0.25">
      <c r="A18" s="2">
        <v>42350</v>
      </c>
      <c r="B18" t="s">
        <v>5</v>
      </c>
      <c r="C18" t="s">
        <v>8</v>
      </c>
      <c r="D18">
        <v>79</v>
      </c>
      <c r="E18" s="1">
        <v>2000</v>
      </c>
      <c r="F18" s="3">
        <v>158000</v>
      </c>
    </row>
    <row r="19" spans="1:6" x14ac:dyDescent="0.25">
      <c r="A19" s="2">
        <v>42112</v>
      </c>
      <c r="B19" t="s">
        <v>5</v>
      </c>
      <c r="C19" t="s">
        <v>6</v>
      </c>
      <c r="D19">
        <v>85</v>
      </c>
      <c r="E19" s="1">
        <v>1500</v>
      </c>
      <c r="F19" s="3">
        <v>127500</v>
      </c>
    </row>
    <row r="20" spans="1:6" x14ac:dyDescent="0.25">
      <c r="A20" s="2">
        <v>42155</v>
      </c>
      <c r="B20" t="s">
        <v>10</v>
      </c>
      <c r="C20" t="s">
        <v>6</v>
      </c>
      <c r="D20">
        <v>52</v>
      </c>
      <c r="E20" s="1">
        <v>1300</v>
      </c>
      <c r="F20" s="3">
        <v>67600</v>
      </c>
    </row>
    <row r="21" spans="1:6" x14ac:dyDescent="0.25">
      <c r="A21" s="2">
        <v>42036</v>
      </c>
      <c r="B21" t="s">
        <v>10</v>
      </c>
      <c r="C21" t="s">
        <v>8</v>
      </c>
      <c r="D21">
        <v>91</v>
      </c>
      <c r="E21" s="1">
        <v>1300</v>
      </c>
      <c r="F21" s="3">
        <v>118300</v>
      </c>
    </row>
    <row r="22" spans="1:6" x14ac:dyDescent="0.25">
      <c r="A22" s="2">
        <v>42129</v>
      </c>
      <c r="B22" t="s">
        <v>9</v>
      </c>
      <c r="C22" t="s">
        <v>6</v>
      </c>
      <c r="D22">
        <v>34</v>
      </c>
      <c r="E22" s="1">
        <v>1500</v>
      </c>
      <c r="F22" s="3">
        <v>51000</v>
      </c>
    </row>
    <row r="23" spans="1:6" x14ac:dyDescent="0.25">
      <c r="A23" s="2">
        <v>42180</v>
      </c>
      <c r="B23" t="s">
        <v>9</v>
      </c>
      <c r="C23" t="s">
        <v>7</v>
      </c>
      <c r="D23">
        <v>57</v>
      </c>
      <c r="E23" s="1">
        <v>1500</v>
      </c>
      <c r="F23" s="3">
        <v>85500</v>
      </c>
    </row>
    <row r="24" spans="1:6" x14ac:dyDescent="0.25">
      <c r="A24" s="2">
        <v>42342</v>
      </c>
      <c r="B24" t="s">
        <v>9</v>
      </c>
      <c r="C24" t="s">
        <v>7</v>
      </c>
      <c r="D24">
        <v>81</v>
      </c>
      <c r="E24" s="1">
        <v>800</v>
      </c>
      <c r="F24" s="3">
        <v>64800</v>
      </c>
    </row>
    <row r="25" spans="1:6" x14ac:dyDescent="0.25">
      <c r="A25" s="2">
        <v>42333</v>
      </c>
      <c r="B25" t="s">
        <v>9</v>
      </c>
      <c r="C25" t="s">
        <v>7</v>
      </c>
      <c r="D25">
        <v>74</v>
      </c>
      <c r="E25" s="1">
        <v>1200</v>
      </c>
      <c r="F25" s="3">
        <v>88800</v>
      </c>
    </row>
    <row r="26" spans="1:6" x14ac:dyDescent="0.25">
      <c r="A26" s="2">
        <v>42053</v>
      </c>
      <c r="B26" t="s">
        <v>10</v>
      </c>
      <c r="C26" t="s">
        <v>7</v>
      </c>
      <c r="D26">
        <v>76</v>
      </c>
      <c r="E26" s="1">
        <v>800</v>
      </c>
      <c r="F26" s="3">
        <v>60800</v>
      </c>
    </row>
    <row r="27" spans="1:6" x14ac:dyDescent="0.25">
      <c r="A27" s="2">
        <v>42316</v>
      </c>
      <c r="B27" t="s">
        <v>9</v>
      </c>
      <c r="C27" t="s">
        <v>6</v>
      </c>
      <c r="D27">
        <v>9</v>
      </c>
      <c r="E27" s="1">
        <v>3000</v>
      </c>
      <c r="F27" s="3">
        <v>27000</v>
      </c>
    </row>
    <row r="28" spans="1:6" x14ac:dyDescent="0.25">
      <c r="A28" s="2">
        <v>42265</v>
      </c>
      <c r="B28" t="s">
        <v>5</v>
      </c>
      <c r="C28" t="s">
        <v>7</v>
      </c>
      <c r="D28">
        <v>73</v>
      </c>
      <c r="E28" s="1">
        <v>1500</v>
      </c>
      <c r="F28" s="3">
        <v>109500</v>
      </c>
    </row>
    <row r="29" spans="1:6" x14ac:dyDescent="0.25">
      <c r="A29" s="2">
        <v>42197</v>
      </c>
      <c r="B29" t="s">
        <v>5</v>
      </c>
      <c r="C29" t="s">
        <v>8</v>
      </c>
      <c r="D29">
        <v>14</v>
      </c>
      <c r="E29" s="1">
        <v>3000</v>
      </c>
      <c r="F29" s="3">
        <v>42000</v>
      </c>
    </row>
    <row r="30" spans="1:6" x14ac:dyDescent="0.25">
      <c r="A30" s="2">
        <v>42231</v>
      </c>
      <c r="B30" t="s">
        <v>9</v>
      </c>
      <c r="C30" t="s">
        <v>6</v>
      </c>
      <c r="D30">
        <v>61</v>
      </c>
      <c r="E30" s="1">
        <v>3000</v>
      </c>
      <c r="F30" s="3">
        <v>183000</v>
      </c>
    </row>
    <row r="31" spans="1:6" x14ac:dyDescent="0.25">
      <c r="A31" s="2">
        <v>42095</v>
      </c>
      <c r="B31" t="s">
        <v>10</v>
      </c>
      <c r="C31" t="s">
        <v>6</v>
      </c>
      <c r="D31">
        <v>67</v>
      </c>
      <c r="E31" s="1">
        <v>3000</v>
      </c>
      <c r="F31" s="3">
        <v>201000</v>
      </c>
    </row>
    <row r="32" spans="1:6" x14ac:dyDescent="0.25">
      <c r="A32" s="2">
        <v>42163</v>
      </c>
      <c r="B32" t="s">
        <v>9</v>
      </c>
      <c r="C32" t="s">
        <v>6</v>
      </c>
      <c r="D32">
        <v>12</v>
      </c>
      <c r="E32" s="1">
        <v>2000</v>
      </c>
      <c r="F32" s="3">
        <v>24000</v>
      </c>
    </row>
    <row r="33" spans="1:6" x14ac:dyDescent="0.25">
      <c r="A33" s="2">
        <v>42189</v>
      </c>
      <c r="B33" t="s">
        <v>9</v>
      </c>
      <c r="C33" t="s">
        <v>8</v>
      </c>
      <c r="D33">
        <v>35</v>
      </c>
      <c r="E33" s="1">
        <v>1200</v>
      </c>
      <c r="F33" s="3">
        <v>42000</v>
      </c>
    </row>
    <row r="34" spans="1:6" x14ac:dyDescent="0.25">
      <c r="A34" s="2">
        <v>42299</v>
      </c>
      <c r="B34" t="s">
        <v>10</v>
      </c>
      <c r="C34" t="s">
        <v>6</v>
      </c>
      <c r="D34">
        <v>97</v>
      </c>
      <c r="E34" s="1">
        <v>1500</v>
      </c>
      <c r="F34" s="3">
        <v>145500</v>
      </c>
    </row>
    <row r="35" spans="1:6" x14ac:dyDescent="0.25">
      <c r="A35" s="2">
        <v>42367</v>
      </c>
      <c r="B35" t="s">
        <v>5</v>
      </c>
      <c r="C35" t="s">
        <v>7</v>
      </c>
      <c r="D35">
        <v>95</v>
      </c>
      <c r="E35" s="1">
        <v>800</v>
      </c>
      <c r="F35" s="3">
        <v>76000</v>
      </c>
    </row>
    <row r="36" spans="1:6" x14ac:dyDescent="0.25">
      <c r="A36" s="2">
        <v>42214</v>
      </c>
      <c r="B36" t="s">
        <v>5</v>
      </c>
      <c r="C36" t="s">
        <v>7</v>
      </c>
      <c r="D36">
        <v>71</v>
      </c>
      <c r="E36" s="1">
        <v>2000</v>
      </c>
      <c r="F36" s="3">
        <v>142000</v>
      </c>
    </row>
    <row r="37" spans="1:6" x14ac:dyDescent="0.25">
      <c r="A37" s="2">
        <v>42010</v>
      </c>
      <c r="B37" t="s">
        <v>9</v>
      </c>
      <c r="C37" t="s">
        <v>7</v>
      </c>
      <c r="D37">
        <v>2</v>
      </c>
      <c r="E37" s="1">
        <v>2000</v>
      </c>
      <c r="F37" s="3">
        <v>4000</v>
      </c>
    </row>
    <row r="38" spans="1:6" x14ac:dyDescent="0.25">
      <c r="A38" s="2">
        <v>42121</v>
      </c>
      <c r="B38" t="s">
        <v>10</v>
      </c>
      <c r="C38" t="s">
        <v>7</v>
      </c>
      <c r="D38">
        <v>17</v>
      </c>
      <c r="E38" s="1">
        <v>800</v>
      </c>
      <c r="F38" s="3">
        <v>13600</v>
      </c>
    </row>
    <row r="39" spans="1:6" x14ac:dyDescent="0.25">
      <c r="A39" s="2">
        <v>42240</v>
      </c>
      <c r="B39" t="s">
        <v>5</v>
      </c>
      <c r="C39" t="s">
        <v>6</v>
      </c>
      <c r="D39">
        <v>90</v>
      </c>
      <c r="E39" s="1">
        <v>1500</v>
      </c>
      <c r="F39" s="3">
        <v>135000</v>
      </c>
    </row>
    <row r="40" spans="1:6" x14ac:dyDescent="0.25">
      <c r="A40" s="2">
        <v>42070</v>
      </c>
      <c r="B40" t="s">
        <v>9</v>
      </c>
      <c r="C40" t="s">
        <v>8</v>
      </c>
      <c r="D40">
        <v>5</v>
      </c>
      <c r="E40" s="1">
        <v>1300</v>
      </c>
      <c r="F40" s="3">
        <v>6500</v>
      </c>
    </row>
    <row r="41" spans="1:6" x14ac:dyDescent="0.25">
      <c r="A41" s="2">
        <v>42146</v>
      </c>
      <c r="B41" t="s">
        <v>9</v>
      </c>
      <c r="C41" t="s">
        <v>8</v>
      </c>
      <c r="D41">
        <v>81</v>
      </c>
      <c r="E41" s="1">
        <v>1200</v>
      </c>
      <c r="F41" s="3">
        <v>97200</v>
      </c>
    </row>
    <row r="42" spans="1:6" x14ac:dyDescent="0.25">
      <c r="A42" s="2">
        <v>42078</v>
      </c>
      <c r="B42" t="s">
        <v>10</v>
      </c>
      <c r="C42" t="s">
        <v>7</v>
      </c>
      <c r="D42">
        <v>22</v>
      </c>
      <c r="E42" s="1">
        <v>2000</v>
      </c>
      <c r="F42" s="3">
        <v>44000</v>
      </c>
    </row>
    <row r="43" spans="1:6" x14ac:dyDescent="0.25">
      <c r="A43" s="2">
        <v>42291</v>
      </c>
      <c r="B43" t="s">
        <v>10</v>
      </c>
      <c r="C43" t="s">
        <v>8</v>
      </c>
      <c r="D43">
        <v>50</v>
      </c>
      <c r="E43" s="1">
        <v>1200</v>
      </c>
      <c r="F43" s="3">
        <v>60000</v>
      </c>
    </row>
    <row r="44" spans="1:6" x14ac:dyDescent="0.25">
      <c r="A44" s="2">
        <v>42274</v>
      </c>
      <c r="B44" t="s">
        <v>5</v>
      </c>
      <c r="C44" t="s">
        <v>6</v>
      </c>
      <c r="D44">
        <v>47</v>
      </c>
      <c r="E44" s="1">
        <v>750</v>
      </c>
      <c r="F44" s="3">
        <v>35250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5"/>
  <sheetViews>
    <sheetView workbookViewId="0">
      <selection activeCell="B13" sqref="B13"/>
    </sheetView>
  </sheetViews>
  <sheetFormatPr defaultRowHeight="15" x14ac:dyDescent="0.25"/>
  <cols>
    <col min="1" max="1" width="14.85546875" bestFit="1" customWidth="1"/>
    <col min="2" max="2" width="62.7109375" customWidth="1"/>
  </cols>
  <sheetData>
    <row r="1" spans="1:2" ht="23.25" x14ac:dyDescent="0.35">
      <c r="A1" s="9" t="s">
        <v>26</v>
      </c>
    </row>
    <row r="2" spans="1:2" ht="44.25" customHeight="1" x14ac:dyDescent="0.25">
      <c r="A2" s="27" t="s">
        <v>27</v>
      </c>
      <c r="B2" s="27"/>
    </row>
    <row r="5" spans="1:2" x14ac:dyDescent="0.25">
      <c r="A5" t="s">
        <v>28</v>
      </c>
      <c r="B5" t="s">
        <v>40</v>
      </c>
    </row>
    <row r="6" spans="1:2" x14ac:dyDescent="0.25">
      <c r="A6" t="s">
        <v>29</v>
      </c>
      <c r="B6" t="s">
        <v>30</v>
      </c>
    </row>
    <row r="7" spans="1:2" x14ac:dyDescent="0.25">
      <c r="A7" t="s">
        <v>31</v>
      </c>
      <c r="B7" s="10">
        <v>43517</v>
      </c>
    </row>
    <row r="8" spans="1:2" x14ac:dyDescent="0.25">
      <c r="A8" t="s">
        <v>32</v>
      </c>
      <c r="B8" s="7">
        <v>1</v>
      </c>
    </row>
    <row r="9" spans="1:2" x14ac:dyDescent="0.25">
      <c r="A9" t="s">
        <v>33</v>
      </c>
      <c r="B9" s="10">
        <v>43517</v>
      </c>
    </row>
    <row r="11" spans="1:2" x14ac:dyDescent="0.25">
      <c r="A11" t="s">
        <v>34</v>
      </c>
      <c r="B11" s="11" t="str">
        <f>HYPERLINK("http://www.excelmudah.com")</f>
        <v>http://www.excelmudah.com</v>
      </c>
    </row>
    <row r="12" spans="1:2" x14ac:dyDescent="0.25">
      <c r="A12" t="s">
        <v>35</v>
      </c>
      <c r="B12" s="11" t="s">
        <v>36</v>
      </c>
    </row>
    <row r="13" spans="1:2" x14ac:dyDescent="0.25">
      <c r="A13" t="s">
        <v>37</v>
      </c>
    </row>
    <row r="14" spans="1:2" x14ac:dyDescent="0.25">
      <c r="A14" t="s">
        <v>38</v>
      </c>
    </row>
    <row r="15" spans="1:2" x14ac:dyDescent="0.25">
      <c r="A15" t="s">
        <v>39</v>
      </c>
    </row>
  </sheetData>
  <mergeCells count="1">
    <mergeCell ref="A2:B2"/>
  </mergeCells>
  <hyperlinks>
    <hyperlink ref="B12" r:id="rId1" xr:uid="{00000000-0004-0000-0200-000000000000}"/>
  </hyperlinks>
  <pageMargins left="0.7" right="0.7" top="0.75" bottom="0.75" header="0.3" footer="0.3"/>
  <pageSetup paperSize="9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PivotTable</vt:lpstr>
      <vt:lpstr>BaseData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Syamsul Arham</dc:creator>
  <cp:lastModifiedBy>Syamsul Arham</cp:lastModifiedBy>
  <dcterms:created xsi:type="dcterms:W3CDTF">2019-02-21T07:44:15Z</dcterms:created>
  <dcterms:modified xsi:type="dcterms:W3CDTF">2020-08-03T17:32:32Z</dcterms:modified>
</cp:coreProperties>
</file>